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D:\复旦大学\01 工艺线\01 气科改造\07 融科付款\05 刘明\01 100万\"/>
    </mc:Choice>
  </mc:AlternateContent>
  <xr:revisionPtr revIDLastSave="0" documentId="13_ncr:1_{6FDCF7A5-3479-40E5-AD1E-2D0D9C04EC4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2" l="1"/>
  <c r="H5" i="2"/>
  <c r="H6" i="2"/>
  <c r="H7" i="2"/>
  <c r="H8" i="2"/>
  <c r="H9" i="2"/>
  <c r="H47" i="2" l="1"/>
  <c r="H45" i="2"/>
  <c r="H44" i="2"/>
  <c r="H43" i="2" s="1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 s="1"/>
  <c r="H25" i="2"/>
  <c r="H24" i="2"/>
  <c r="H23" i="2"/>
  <c r="H22" i="2"/>
  <c r="H10" i="2" s="1"/>
  <c r="H21" i="2"/>
  <c r="H20" i="2"/>
  <c r="H19" i="2"/>
  <c r="H18" i="2"/>
  <c r="H17" i="2"/>
  <c r="H16" i="2"/>
  <c r="H15" i="2"/>
  <c r="H14" i="2"/>
  <c r="H13" i="2"/>
  <c r="H12" i="2"/>
  <c r="H11" i="2"/>
  <c r="H4" i="2"/>
  <c r="H3" i="2" l="1"/>
  <c r="H26" i="2"/>
</calcChain>
</file>

<file path=xl/sharedStrings.xml><?xml version="1.0" encoding="utf-8"?>
<sst xmlns="http://schemas.openxmlformats.org/spreadsheetml/2006/main" count="132" uniqueCount="82">
  <si>
    <t>气体供应设备</t>
  </si>
  <si>
    <t>台</t>
  </si>
  <si>
    <t>单支路阀组盘</t>
  </si>
  <si>
    <t>2</t>
  </si>
  <si>
    <t>气体供应管路</t>
  </si>
  <si>
    <t>不锈钢管道</t>
  </si>
  <si>
    <t>米</t>
  </si>
  <si>
    <t>不锈钢三通</t>
  </si>
  <si>
    <t>个</t>
  </si>
  <si>
    <t>VCR接头</t>
  </si>
  <si>
    <t>套</t>
  </si>
  <si>
    <t>式</t>
  </si>
  <si>
    <t>清洗台&amp;去胶机设备二次配</t>
  </si>
  <si>
    <t>CF4&amp;He GR四氟化碳&amp;氦气气瓶架</t>
  </si>
  <si>
    <t>GN2 供气设备</t>
  </si>
  <si>
    <t>CF4 VMP四氟化碳阀组盘</t>
  </si>
  <si>
    <t>不锈钢变径</t>
  </si>
  <si>
    <t>不锈钢弯头</t>
  </si>
  <si>
    <t>1/2" SS316L EP</t>
  </si>
  <si>
    <t>不锈钢隔膜阀</t>
  </si>
  <si>
    <t>不锈钢过滤器</t>
  </si>
  <si>
    <t>序号</t>
  </si>
  <si>
    <t>项目名称</t>
  </si>
  <si>
    <t>项目特征</t>
  </si>
  <si>
    <t>计量单位</t>
  </si>
  <si>
    <t>工程数量</t>
  </si>
  <si>
    <t>综合单价（元）</t>
  </si>
  <si>
    <t>复价（元）</t>
  </si>
  <si>
    <t>一</t>
    <phoneticPr fontId="3" type="noConversion"/>
  </si>
  <si>
    <t>二</t>
    <phoneticPr fontId="3" type="noConversion"/>
  </si>
  <si>
    <t>ALD&amp;RTP设备二次配</t>
  </si>
  <si>
    <t>1</t>
  </si>
  <si>
    <t>PN2 VMP高纯氮气阀组盘</t>
  </si>
  <si>
    <t>配电系统</t>
  </si>
  <si>
    <t>配电箱</t>
  </si>
  <si>
    <t>220V，落地式安装</t>
  </si>
  <si>
    <t>UPS电源</t>
  </si>
  <si>
    <t>电力电缆</t>
  </si>
  <si>
    <t>加热控制箱</t>
  </si>
  <si>
    <t>排风系统</t>
  </si>
  <si>
    <t>排风机</t>
  </si>
  <si>
    <t>风机控制柜</t>
  </si>
  <si>
    <t>PP风管</t>
  </si>
  <si>
    <t>∅355</t>
  </si>
  <si>
    <t>4</t>
  </si>
  <si>
    <t>氧气浓度侦测系统</t>
  </si>
  <si>
    <t>氧气侦测器</t>
  </si>
  <si>
    <t>PLC控制柜</t>
  </si>
  <si>
    <t>监控电脑</t>
  </si>
  <si>
    <t>软件及操作系统</t>
  </si>
  <si>
    <t xml:space="preserve"> </t>
    <phoneticPr fontId="3" type="noConversion"/>
  </si>
  <si>
    <t>双瓶供气, SS 316L EP+隔膜阀+大流量调压阀配置</t>
  </si>
  <si>
    <t xml:space="preserve">3/4"SUS316L EP </t>
  </si>
  <si>
    <t>1"SUS316L EP</t>
  </si>
  <si>
    <t xml:space="preserve">1"SUS316L EP </t>
  </si>
  <si>
    <t>3/4"SUS316L EP</t>
  </si>
  <si>
    <t>1/2" SS316L V+V EP</t>
  </si>
  <si>
    <t>1/4"SUS316L V+V EP</t>
  </si>
  <si>
    <t>1/2"SUS316L EP</t>
  </si>
  <si>
    <t>1/4"SUS316L EP</t>
  </si>
  <si>
    <t>1/2" SS316L EP,3000PSI</t>
  </si>
  <si>
    <t>3/4" SS316L EP</t>
  </si>
  <si>
    <t>手动配置，1进6出，主管1/2"支路1/4" SS 316L EP配置，主管配置主隔膜阀+压力表，支路配置隔膜阀+调压阀+压力表</t>
  </si>
  <si>
    <t>YJV-4*50+1*25</t>
  </si>
  <si>
    <t>YJV 3*6+2*4</t>
  </si>
  <si>
    <t>YJV-3*6</t>
  </si>
  <si>
    <t>380V,防爆</t>
  </si>
  <si>
    <t>∅450</t>
  </si>
  <si>
    <t>1) 电化学原理 2) 泵吸工作方式</t>
  </si>
  <si>
    <t>1.GDS软控系统集成 2.与气体设备实现联动功能 3.与声光报警灯联动 4.预留二次配及将来扩展点位 5.含编程、调试</t>
  </si>
  <si>
    <t>1.正版软件 2.与GDS系统集成 3.与气体设备实现联动功能 4.与声光报警灯联动 5.含编程、调试</t>
    <phoneticPr fontId="3" type="noConversion"/>
  </si>
  <si>
    <t xml:space="preserve">3/4"SUS316L EP </t>
    <phoneticPr fontId="3" type="noConversion"/>
  </si>
  <si>
    <t>1/2" SS316L EP
2gland+2nut+gasket</t>
    <phoneticPr fontId="3" type="noConversion"/>
  </si>
  <si>
    <t>手动配置，1进6出，主管1/4"支路1/4" SS 316L EP配置，主管配置主隔膜阀+压力传感器，支路配置隔膜阀+调压阀+压力表</t>
    <phoneticPr fontId="3" type="noConversion"/>
  </si>
  <si>
    <r>
      <t>2杜瓦+2杜瓦供气，800SLPM，进气端配置过滤器，逆止阀，压力传感器，</t>
    </r>
    <r>
      <rPr>
        <sz val="9"/>
        <color rgb="FFFF0000"/>
        <rFont val="宋体"/>
        <family val="3"/>
        <charset val="134"/>
      </rPr>
      <t>自动切换</t>
    </r>
    <phoneticPr fontId="3" type="noConversion"/>
  </si>
  <si>
    <r>
      <t xml:space="preserve">手动配置，1进1出，1/2" SS 316L </t>
    </r>
    <r>
      <rPr>
        <sz val="9"/>
        <color rgb="FFFF0000"/>
        <rFont val="宋体"/>
        <family val="3"/>
        <charset val="134"/>
      </rPr>
      <t>EP</t>
    </r>
    <r>
      <rPr>
        <sz val="9"/>
        <rFont val="宋体"/>
        <family val="3"/>
        <charset val="134"/>
      </rPr>
      <t>配置，配置</t>
    </r>
    <r>
      <rPr>
        <sz val="9"/>
        <color rgb="FFFF0000"/>
        <rFont val="宋体"/>
        <family val="3"/>
        <charset val="134"/>
      </rPr>
      <t>隔膜阀</t>
    </r>
    <r>
      <rPr>
        <sz val="9"/>
        <rFont val="宋体"/>
        <family val="3"/>
        <charset val="134"/>
      </rPr>
      <t>+调压阀+压力表+</t>
    </r>
    <r>
      <rPr>
        <sz val="9"/>
        <color rgb="FFFF0000"/>
        <rFont val="宋体"/>
        <family val="3"/>
        <charset val="134"/>
      </rPr>
      <t>过滤器</t>
    </r>
    <phoneticPr fontId="3" type="noConversion"/>
  </si>
  <si>
    <r>
      <t>手动配置，1进1出，1/4" SS 316L EP 配置，配置</t>
    </r>
    <r>
      <rPr>
        <sz val="9"/>
        <color rgb="FFFF0000"/>
        <rFont val="宋体"/>
        <family val="3"/>
        <charset val="134"/>
      </rPr>
      <t>隔膜阀</t>
    </r>
    <r>
      <rPr>
        <sz val="9"/>
        <rFont val="宋体"/>
        <family val="3"/>
        <charset val="134"/>
      </rPr>
      <t>+调压阀+压力表+</t>
    </r>
    <r>
      <rPr>
        <sz val="9"/>
        <color rgb="FFFF0000"/>
        <rFont val="宋体"/>
        <family val="3"/>
        <charset val="134"/>
      </rPr>
      <t>过滤器</t>
    </r>
    <phoneticPr fontId="3" type="noConversion"/>
  </si>
  <si>
    <r>
      <t>输入220V,输出220V，</t>
    </r>
    <r>
      <rPr>
        <sz val="9"/>
        <color rgb="FFFF0000"/>
        <rFont val="宋体"/>
        <family val="3"/>
        <charset val="134"/>
      </rPr>
      <t>16.0KW</t>
    </r>
    <r>
      <rPr>
        <sz val="9"/>
        <rFont val="宋体"/>
        <family val="3"/>
        <charset val="134"/>
      </rPr>
      <t>,双变换在线式，90分钟，电池箱，主机到电池之间连接线，电池到电池之间连接线，电池空开箱</t>
    </r>
    <phoneticPr fontId="3" type="noConversion"/>
  </si>
  <si>
    <r>
      <t>加热控制，</t>
    </r>
    <r>
      <rPr>
        <sz val="9"/>
        <color rgb="FFFF0000"/>
        <rFont val="宋体"/>
        <family val="3"/>
        <charset val="134"/>
      </rPr>
      <t>8通道，带通讯接口</t>
    </r>
    <phoneticPr fontId="3" type="noConversion"/>
  </si>
  <si>
    <r>
      <t>2500CMH，380V，</t>
    </r>
    <r>
      <rPr>
        <sz val="9"/>
        <color rgb="FFFF0000"/>
        <rFont val="宋体"/>
        <family val="3"/>
        <charset val="134"/>
      </rPr>
      <t>防腐防爆</t>
    </r>
    <phoneticPr fontId="3" type="noConversion"/>
  </si>
  <si>
    <r>
      <t xml:space="preserve">1.  台式19"，I7-12700,8G DDR,256GSSD+1TB SATA;
</t>
    </r>
    <r>
      <rPr>
        <sz val="9"/>
        <color rgb="FFFF0000"/>
        <rFont val="宋体"/>
        <family val="3"/>
        <charset val="134"/>
      </rPr>
      <t>2.  预装WIN10专业版和SQL-2017数据库</t>
    </r>
    <phoneticPr fontId="3" type="noConversion"/>
  </si>
  <si>
    <t>单支路阀组盘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</si>
</sst>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#,##0.00_);[Red]\(#,##0.00\)"/>
    <numFmt numFmtId="177" formatCode="0.00;[Red]0.00"/>
    <numFmt numFmtId="178" formatCode="&quot;￥&quot;#,##0.00;&quot;￥&quot;\-#,##0.00"/>
    <numFmt numFmtId="179" formatCode="\¥#,##0;[Red]\¥#,##0"/>
  </numFmts>
  <fonts count="14" x14ac:knownFonts="1"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b/>
      <sz val="9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2"/>
      <name val="Times New Roman"/>
      <family val="1"/>
    </font>
    <font>
      <sz val="11"/>
      <color theme="1"/>
      <name val="等线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indexed="0"/>
      <name val="Arial"/>
      <family val="2"/>
    </font>
    <font>
      <sz val="9"/>
      <color indexed="8"/>
      <name val="宋体"/>
      <family val="3"/>
      <charset val="134"/>
    </font>
    <font>
      <b/>
      <sz val="12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9"/>
      <color rgb="FFFF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/>
    <xf numFmtId="49" fontId="2" fillId="3" borderId="1" xfId="2" applyNumberFormat="1" applyFont="1" applyFill="1" applyBorder="1" applyAlignment="1">
      <alignment horizontal="center" vertical="center" wrapText="1"/>
    </xf>
    <xf numFmtId="177" fontId="2" fillId="3" borderId="1" xfId="2" applyNumberFormat="1" applyFont="1" applyFill="1" applyBorder="1" applyAlignment="1">
      <alignment horizontal="center" vertical="center" wrapText="1"/>
    </xf>
    <xf numFmtId="176" fontId="2" fillId="3" borderId="1" xfId="1" applyNumberFormat="1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178" fontId="2" fillId="0" borderId="1" xfId="1" applyNumberFormat="1" applyFont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left" vertical="center" wrapText="1"/>
    </xf>
    <xf numFmtId="0" fontId="7" fillId="0" borderId="1" xfId="3" applyFont="1" applyBorder="1" applyAlignment="1">
      <alignment horizontal="left" vertical="center" wrapText="1"/>
    </xf>
    <xf numFmtId="43" fontId="7" fillId="3" borderId="1" xfId="3" applyNumberFormat="1" applyFont="1" applyFill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3" applyFont="1" applyFill="1" applyBorder="1" applyAlignment="1">
      <alignment vertical="center" wrapText="1"/>
    </xf>
    <xf numFmtId="0" fontId="7" fillId="3" borderId="1" xfId="3" applyFont="1" applyFill="1" applyBorder="1" applyAlignment="1">
      <alignment horizontal="left"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1" xfId="3" applyNumberFormat="1" applyFont="1" applyBorder="1" applyAlignment="1">
      <alignment horizontal="left" vertical="center" wrapText="1"/>
    </xf>
    <xf numFmtId="0" fontId="6" fillId="0" borderId="1" xfId="3" applyFont="1" applyBorder="1" applyAlignment="1">
      <alignment horizontal="left" vertical="center" wrapText="1"/>
    </xf>
    <xf numFmtId="43" fontId="7" fillId="0" borderId="1" xfId="3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5" applyFont="1" applyBorder="1" applyAlignment="1">
      <alignment horizontal="right" vertical="center" wrapText="1"/>
    </xf>
    <xf numFmtId="179" fontId="2" fillId="0" borderId="1" xfId="2" applyNumberFormat="1" applyFont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top" wrapText="1"/>
    </xf>
    <xf numFmtId="0" fontId="10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3" applyNumberFormat="1" applyFont="1" applyBorder="1" applyAlignment="1">
      <alignment horizontal="left" vertical="center" wrapText="1"/>
    </xf>
    <xf numFmtId="176" fontId="11" fillId="2" borderId="1" xfId="1" applyNumberFormat="1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left" vertical="center" wrapText="1"/>
    </xf>
    <xf numFmtId="0" fontId="11" fillId="2" borderId="1" xfId="2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177" fontId="11" fillId="2" borderId="1" xfId="2" applyNumberFormat="1" applyFont="1" applyFill="1" applyBorder="1" applyAlignment="1">
      <alignment horizontal="center" vertical="center" wrapText="1"/>
    </xf>
    <xf numFmtId="176" fontId="11" fillId="2" borderId="1" xfId="1" applyNumberFormat="1" applyFont="1" applyFill="1" applyBorder="1" applyAlignment="1">
      <alignment horizontal="right" vertical="center" wrapText="1"/>
    </xf>
    <xf numFmtId="178" fontId="11" fillId="2" borderId="1" xfId="1" applyNumberFormat="1" applyFont="1" applyFill="1" applyBorder="1" applyAlignment="1">
      <alignment horizontal="right" vertical="center" wrapText="1"/>
    </xf>
    <xf numFmtId="0" fontId="12" fillId="0" borderId="0" xfId="0" applyFont="1"/>
    <xf numFmtId="0" fontId="7" fillId="0" borderId="1" xfId="0" applyFont="1" applyBorder="1" applyAlignment="1">
      <alignment horizontal="left" vertical="center" wrapText="1"/>
    </xf>
    <xf numFmtId="49" fontId="7" fillId="3" borderId="2" xfId="3" applyNumberFormat="1" applyFont="1" applyFill="1" applyBorder="1" applyAlignment="1">
      <alignment horizontal="center" vertical="center" wrapText="1"/>
    </xf>
    <xf numFmtId="49" fontId="7" fillId="3" borderId="3" xfId="3" applyNumberFormat="1" applyFont="1" applyFill="1" applyBorder="1" applyAlignment="1">
      <alignment horizontal="center" vertical="center" wrapText="1"/>
    </xf>
    <xf numFmtId="49" fontId="7" fillId="3" borderId="4" xfId="3" applyNumberFormat="1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13" fillId="3" borderId="1" xfId="3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center"/>
    </xf>
  </cellXfs>
  <cellStyles count="6">
    <cellStyle name="常规" xfId="0" builtinId="0"/>
    <cellStyle name="常规 2" xfId="5" xr:uid="{1ABC39D3-5147-4BD1-BC55-C71BEBDD6B73}"/>
    <cellStyle name="常规 4" xfId="1" xr:uid="{03FE2EDD-93EB-4D86-B991-2E3627719AD1}"/>
    <cellStyle name="常规_1#电照6.20更新" xfId="3" xr:uid="{EC101528-7B94-47B0-9768-1D47F5D16824}"/>
    <cellStyle name="常规_2号给排水清单" xfId="2" xr:uid="{414B910E-2370-4FC7-9E00-2C4E39A984BF}"/>
    <cellStyle name="常规_电照" xfId="4" xr:uid="{DB257BAE-6B7D-4EFB-AE20-2CBB0F8E05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CC475-A793-4B62-A198-BF75A2E4E868}">
  <dimension ref="B2:I50"/>
  <sheetViews>
    <sheetView tabSelected="1" workbookViewId="0">
      <selection activeCell="C8" sqref="C8"/>
    </sheetView>
  </sheetViews>
  <sheetFormatPr defaultRowHeight="14.25" x14ac:dyDescent="0.2"/>
  <cols>
    <col min="3" max="3" width="26.625" customWidth="1"/>
    <col min="4" max="4" width="34.625" customWidth="1"/>
    <col min="5" max="5" width="20" customWidth="1"/>
    <col min="7" max="7" width="17.75" customWidth="1"/>
    <col min="8" max="8" width="20.75" customWidth="1"/>
  </cols>
  <sheetData>
    <row r="2" spans="2:8" x14ac:dyDescent="0.2">
      <c r="B2" s="3" t="s">
        <v>21</v>
      </c>
      <c r="C2" s="1" t="s">
        <v>22</v>
      </c>
      <c r="D2" s="4" t="s">
        <v>23</v>
      </c>
      <c r="E2" s="1" t="s">
        <v>24</v>
      </c>
      <c r="F2" s="2" t="s">
        <v>25</v>
      </c>
      <c r="G2" s="5" t="s">
        <v>26</v>
      </c>
      <c r="H2" s="6" t="s">
        <v>27</v>
      </c>
    </row>
    <row r="3" spans="2:8" s="35" customFormat="1" ht="26.25" customHeight="1" x14ac:dyDescent="0.25">
      <c r="B3" s="28" t="s">
        <v>28</v>
      </c>
      <c r="C3" s="29" t="s">
        <v>12</v>
      </c>
      <c r="D3" s="30"/>
      <c r="E3" s="31"/>
      <c r="F3" s="32"/>
      <c r="G3" s="33"/>
      <c r="H3" s="34">
        <f>H4+H10</f>
        <v>494924</v>
      </c>
    </row>
    <row r="4" spans="2:8" ht="25.5" customHeight="1" x14ac:dyDescent="0.2">
      <c r="B4" s="14">
        <v>1</v>
      </c>
      <c r="C4" s="15" t="s">
        <v>0</v>
      </c>
      <c r="D4" s="16"/>
      <c r="E4" s="17"/>
      <c r="F4" s="18"/>
      <c r="G4" s="19"/>
      <c r="H4" s="20">
        <f>SUM(H5:H9)</f>
        <v>339000</v>
      </c>
    </row>
    <row r="5" spans="2:8" ht="29.25" customHeight="1" x14ac:dyDescent="0.2">
      <c r="B5" s="37"/>
      <c r="C5" s="7" t="s">
        <v>13</v>
      </c>
      <c r="D5" s="12" t="s">
        <v>51</v>
      </c>
      <c r="E5" s="21" t="s">
        <v>1</v>
      </c>
      <c r="F5" s="11">
        <v>1</v>
      </c>
      <c r="G5" s="10">
        <v>88000</v>
      </c>
      <c r="H5" s="10">
        <f>SUM(F5*G5)</f>
        <v>88000</v>
      </c>
    </row>
    <row r="6" spans="2:8" ht="29.25" customHeight="1" x14ac:dyDescent="0.2">
      <c r="B6" s="38"/>
      <c r="C6" s="7" t="s">
        <v>14</v>
      </c>
      <c r="D6" s="12" t="s">
        <v>74</v>
      </c>
      <c r="E6" s="21" t="s">
        <v>1</v>
      </c>
      <c r="F6" s="11">
        <v>1</v>
      </c>
      <c r="G6" s="10">
        <v>88000</v>
      </c>
      <c r="H6" s="10">
        <f>SUM(F6*G6)</f>
        <v>88000</v>
      </c>
    </row>
    <row r="7" spans="2:8" ht="39" customHeight="1" x14ac:dyDescent="0.2">
      <c r="B7" s="38"/>
      <c r="C7" s="7" t="s">
        <v>15</v>
      </c>
      <c r="D7" s="12" t="s">
        <v>73</v>
      </c>
      <c r="E7" s="21" t="s">
        <v>1</v>
      </c>
      <c r="F7" s="11">
        <v>1</v>
      </c>
      <c r="G7" s="10">
        <v>52000</v>
      </c>
      <c r="H7" s="10">
        <f>SUM(F7*G7)</f>
        <v>52000</v>
      </c>
    </row>
    <row r="8" spans="2:8" ht="29.25" customHeight="1" x14ac:dyDescent="0.2">
      <c r="B8" s="38"/>
      <c r="C8" s="7" t="s">
        <v>81</v>
      </c>
      <c r="D8" s="12" t="s">
        <v>75</v>
      </c>
      <c r="E8" s="21" t="s">
        <v>1</v>
      </c>
      <c r="F8" s="11">
        <v>4</v>
      </c>
      <c r="G8" s="10">
        <v>8500</v>
      </c>
      <c r="H8" s="10">
        <f>SUM(F8*G8)</f>
        <v>34000</v>
      </c>
    </row>
    <row r="9" spans="2:8" ht="29.25" customHeight="1" x14ac:dyDescent="0.2">
      <c r="B9" s="39"/>
      <c r="C9" s="7" t="s">
        <v>2</v>
      </c>
      <c r="D9" s="12" t="s">
        <v>76</v>
      </c>
      <c r="E9" s="21" t="s">
        <v>1</v>
      </c>
      <c r="F9" s="11">
        <v>14</v>
      </c>
      <c r="G9" s="10">
        <v>5500</v>
      </c>
      <c r="H9" s="10">
        <f>SUM(F9*G9)</f>
        <v>77000</v>
      </c>
    </row>
    <row r="10" spans="2:8" ht="25.5" customHeight="1" x14ac:dyDescent="0.2">
      <c r="B10" s="14" t="s">
        <v>3</v>
      </c>
      <c r="C10" s="15" t="s">
        <v>4</v>
      </c>
      <c r="D10" s="16"/>
      <c r="E10" s="17"/>
      <c r="F10" s="18"/>
      <c r="G10" s="19"/>
      <c r="H10" s="20">
        <f>SUM(H11:H25)</f>
        <v>155924</v>
      </c>
    </row>
    <row r="11" spans="2:8" ht="16.5" customHeight="1" x14ac:dyDescent="0.2">
      <c r="B11" s="37"/>
      <c r="C11" s="7" t="s">
        <v>5</v>
      </c>
      <c r="D11" s="43" t="s">
        <v>52</v>
      </c>
      <c r="E11" s="21" t="s">
        <v>6</v>
      </c>
      <c r="F11" s="11">
        <v>120</v>
      </c>
      <c r="G11" s="10">
        <v>224</v>
      </c>
      <c r="H11" s="10">
        <f>SUM(F11*G11)</f>
        <v>26880</v>
      </c>
    </row>
    <row r="12" spans="2:8" ht="16.5" customHeight="1" x14ac:dyDescent="0.2">
      <c r="B12" s="38"/>
      <c r="C12" s="7" t="s">
        <v>5</v>
      </c>
      <c r="D12" s="43" t="s">
        <v>53</v>
      </c>
      <c r="E12" s="21" t="s">
        <v>6</v>
      </c>
      <c r="F12" s="11">
        <v>180</v>
      </c>
      <c r="G12" s="10">
        <v>245</v>
      </c>
      <c r="H12" s="10">
        <f>SUM(F12*G12)</f>
        <v>44100</v>
      </c>
    </row>
    <row r="13" spans="2:8" ht="16.5" customHeight="1" x14ac:dyDescent="0.2">
      <c r="B13" s="38"/>
      <c r="C13" s="7" t="s">
        <v>7</v>
      </c>
      <c r="D13" s="43" t="s">
        <v>54</v>
      </c>
      <c r="E13" s="21" t="s">
        <v>8</v>
      </c>
      <c r="F13" s="11">
        <v>32</v>
      </c>
      <c r="G13" s="10">
        <v>224</v>
      </c>
      <c r="H13" s="10">
        <f>SUM(F13*G13)</f>
        <v>7168</v>
      </c>
    </row>
    <row r="14" spans="2:8" ht="16.5" customHeight="1" x14ac:dyDescent="0.2">
      <c r="B14" s="38"/>
      <c r="C14" s="7" t="s">
        <v>7</v>
      </c>
      <c r="D14" s="43" t="s">
        <v>71</v>
      </c>
      <c r="E14" s="21" t="s">
        <v>8</v>
      </c>
      <c r="F14" s="11">
        <v>32</v>
      </c>
      <c r="G14" s="10">
        <v>192</v>
      </c>
      <c r="H14" s="10">
        <f t="shared" ref="H14:H25" si="0">SUM(F14*G14)</f>
        <v>6144</v>
      </c>
    </row>
    <row r="15" spans="2:8" ht="16.5" customHeight="1" x14ac:dyDescent="0.2">
      <c r="B15" s="38"/>
      <c r="C15" s="7" t="s">
        <v>16</v>
      </c>
      <c r="D15" s="43" t="s">
        <v>52</v>
      </c>
      <c r="E15" s="21" t="s">
        <v>8</v>
      </c>
      <c r="F15" s="11">
        <v>2</v>
      </c>
      <c r="G15" s="10">
        <v>192</v>
      </c>
      <c r="H15" s="10">
        <f t="shared" si="0"/>
        <v>384</v>
      </c>
    </row>
    <row r="16" spans="2:8" ht="16.5" customHeight="1" x14ac:dyDescent="0.2">
      <c r="B16" s="38"/>
      <c r="C16" s="7" t="s">
        <v>17</v>
      </c>
      <c r="D16" s="43" t="s">
        <v>55</v>
      </c>
      <c r="E16" s="21" t="s">
        <v>8</v>
      </c>
      <c r="F16" s="11">
        <v>20</v>
      </c>
      <c r="G16" s="10">
        <v>166.4</v>
      </c>
      <c r="H16" s="10">
        <f t="shared" si="0"/>
        <v>3328</v>
      </c>
    </row>
    <row r="17" spans="2:8" ht="16.5" customHeight="1" x14ac:dyDescent="0.2">
      <c r="B17" s="38"/>
      <c r="C17" s="7" t="s">
        <v>17</v>
      </c>
      <c r="D17" s="43" t="s">
        <v>54</v>
      </c>
      <c r="E17" s="21" t="s">
        <v>8</v>
      </c>
      <c r="F17" s="11">
        <v>30</v>
      </c>
      <c r="G17" s="10">
        <v>192</v>
      </c>
      <c r="H17" s="10">
        <f t="shared" si="0"/>
        <v>5760</v>
      </c>
    </row>
    <row r="18" spans="2:8" ht="16.5" customHeight="1" x14ac:dyDescent="0.2">
      <c r="B18" s="38"/>
      <c r="C18" s="22" t="s">
        <v>5</v>
      </c>
      <c r="D18" s="44" t="s">
        <v>56</v>
      </c>
      <c r="E18" s="21" t="s">
        <v>6</v>
      </c>
      <c r="F18" s="11">
        <v>60</v>
      </c>
      <c r="G18" s="10">
        <v>230</v>
      </c>
      <c r="H18" s="10">
        <f t="shared" si="0"/>
        <v>13800</v>
      </c>
    </row>
    <row r="19" spans="2:8" ht="16.5" customHeight="1" x14ac:dyDescent="0.2">
      <c r="B19" s="38"/>
      <c r="C19" s="7" t="s">
        <v>5</v>
      </c>
      <c r="D19" s="43" t="s">
        <v>57</v>
      </c>
      <c r="E19" s="21" t="s">
        <v>6</v>
      </c>
      <c r="F19" s="11">
        <v>90</v>
      </c>
      <c r="G19" s="10">
        <v>180</v>
      </c>
      <c r="H19" s="10">
        <f t="shared" si="0"/>
        <v>16200</v>
      </c>
    </row>
    <row r="20" spans="2:8" ht="16.5" customHeight="1" x14ac:dyDescent="0.2">
      <c r="B20" s="38"/>
      <c r="C20" s="7" t="s">
        <v>5</v>
      </c>
      <c r="D20" s="43" t="s">
        <v>58</v>
      </c>
      <c r="E20" s="21" t="s">
        <v>6</v>
      </c>
      <c r="F20" s="11">
        <v>60</v>
      </c>
      <c r="G20" s="10">
        <v>192</v>
      </c>
      <c r="H20" s="10">
        <f t="shared" si="0"/>
        <v>11520</v>
      </c>
    </row>
    <row r="21" spans="2:8" ht="16.5" customHeight="1" x14ac:dyDescent="0.2">
      <c r="B21" s="38"/>
      <c r="C21" s="7" t="s">
        <v>5</v>
      </c>
      <c r="D21" s="43" t="s">
        <v>59</v>
      </c>
      <c r="E21" s="21" t="s">
        <v>6</v>
      </c>
      <c r="F21" s="11">
        <v>100</v>
      </c>
      <c r="G21" s="10">
        <v>128</v>
      </c>
      <c r="H21" s="10">
        <f t="shared" si="0"/>
        <v>12800</v>
      </c>
    </row>
    <row r="22" spans="2:8" ht="16.5" customHeight="1" x14ac:dyDescent="0.2">
      <c r="B22" s="38"/>
      <c r="C22" s="7" t="s">
        <v>7</v>
      </c>
      <c r="D22" s="12" t="s">
        <v>18</v>
      </c>
      <c r="E22" s="21" t="s">
        <v>8</v>
      </c>
      <c r="F22" s="11">
        <v>2</v>
      </c>
      <c r="G22" s="10">
        <v>230</v>
      </c>
      <c r="H22" s="10">
        <f t="shared" si="0"/>
        <v>460</v>
      </c>
    </row>
    <row r="23" spans="2:8" ht="16.5" customHeight="1" x14ac:dyDescent="0.2">
      <c r="B23" s="38"/>
      <c r="C23" s="7" t="s">
        <v>19</v>
      </c>
      <c r="D23" s="43" t="s">
        <v>60</v>
      </c>
      <c r="E23" s="21" t="s">
        <v>8</v>
      </c>
      <c r="F23" s="11">
        <v>1</v>
      </c>
      <c r="G23" s="10">
        <v>1100</v>
      </c>
      <c r="H23" s="10">
        <f t="shared" si="0"/>
        <v>1100</v>
      </c>
    </row>
    <row r="24" spans="2:8" ht="16.5" customHeight="1" x14ac:dyDescent="0.2">
      <c r="B24" s="38"/>
      <c r="C24" s="7" t="s">
        <v>20</v>
      </c>
      <c r="D24" s="43" t="s">
        <v>61</v>
      </c>
      <c r="E24" s="21" t="s">
        <v>8</v>
      </c>
      <c r="F24" s="11">
        <v>1</v>
      </c>
      <c r="G24" s="10">
        <v>5200</v>
      </c>
      <c r="H24" s="10">
        <f t="shared" si="0"/>
        <v>5200</v>
      </c>
    </row>
    <row r="25" spans="2:8" ht="31.5" customHeight="1" x14ac:dyDescent="0.2">
      <c r="B25" s="39"/>
      <c r="C25" s="7" t="s">
        <v>9</v>
      </c>
      <c r="D25" s="43" t="s">
        <v>72</v>
      </c>
      <c r="E25" s="21" t="s">
        <v>10</v>
      </c>
      <c r="F25" s="11">
        <v>4</v>
      </c>
      <c r="G25" s="10">
        <v>270</v>
      </c>
      <c r="H25" s="10">
        <f t="shared" si="0"/>
        <v>1080</v>
      </c>
    </row>
    <row r="26" spans="2:8" s="35" customFormat="1" ht="26.25" customHeight="1" x14ac:dyDescent="0.25">
      <c r="B26" s="28" t="s">
        <v>29</v>
      </c>
      <c r="C26" s="29" t="s">
        <v>30</v>
      </c>
      <c r="D26" s="30"/>
      <c r="E26" s="31"/>
      <c r="F26" s="32"/>
      <c r="G26" s="33"/>
      <c r="H26" s="34">
        <f>H27+H31+H38+H43</f>
        <v>497376</v>
      </c>
    </row>
    <row r="27" spans="2:8" ht="25.5" customHeight="1" x14ac:dyDescent="0.2">
      <c r="B27" s="14" t="s">
        <v>31</v>
      </c>
      <c r="C27" s="15" t="s">
        <v>4</v>
      </c>
      <c r="D27" s="16"/>
      <c r="E27" s="17"/>
      <c r="F27" s="18"/>
      <c r="G27" s="19"/>
      <c r="H27" s="20">
        <f>SUM(H28:H30)</f>
        <v>216800</v>
      </c>
    </row>
    <row r="28" spans="2:8" ht="35.25" customHeight="1" x14ac:dyDescent="0.2">
      <c r="B28" s="37"/>
      <c r="C28" s="7" t="s">
        <v>32</v>
      </c>
      <c r="D28" s="12" t="s">
        <v>62</v>
      </c>
      <c r="E28" s="21" t="s">
        <v>1</v>
      </c>
      <c r="F28" s="11">
        <v>2</v>
      </c>
      <c r="G28" s="10">
        <v>70000</v>
      </c>
      <c r="H28" s="10">
        <f>SUM(F28*G28)</f>
        <v>140000</v>
      </c>
    </row>
    <row r="29" spans="2:8" x14ac:dyDescent="0.2">
      <c r="B29" s="38"/>
      <c r="C29" s="7" t="s">
        <v>5</v>
      </c>
      <c r="D29" s="43" t="s">
        <v>57</v>
      </c>
      <c r="E29" s="21" t="s">
        <v>6</v>
      </c>
      <c r="F29" s="11">
        <v>320</v>
      </c>
      <c r="G29" s="10">
        <v>180</v>
      </c>
      <c r="H29" s="10">
        <f>SUM(F29*G29)</f>
        <v>57600</v>
      </c>
    </row>
    <row r="30" spans="2:8" x14ac:dyDescent="0.2">
      <c r="B30" s="39"/>
      <c r="C30" s="7" t="s">
        <v>5</v>
      </c>
      <c r="D30" s="43" t="s">
        <v>59</v>
      </c>
      <c r="E30" s="21" t="s">
        <v>6</v>
      </c>
      <c r="F30" s="11">
        <v>150</v>
      </c>
      <c r="G30" s="10">
        <v>128</v>
      </c>
      <c r="H30" s="10">
        <f>SUM(F30*G30)</f>
        <v>19200</v>
      </c>
    </row>
    <row r="31" spans="2:8" ht="25.5" customHeight="1" x14ac:dyDescent="0.2">
      <c r="B31" s="14">
        <v>2</v>
      </c>
      <c r="C31" s="15" t="s">
        <v>33</v>
      </c>
      <c r="D31" s="16"/>
      <c r="E31" s="17"/>
      <c r="F31" s="18"/>
      <c r="G31" s="19"/>
      <c r="H31" s="20">
        <f>SUM(H32:H37)</f>
        <v>85430</v>
      </c>
    </row>
    <row r="32" spans="2:8" x14ac:dyDescent="0.2">
      <c r="B32" s="37"/>
      <c r="C32" s="7" t="s">
        <v>34</v>
      </c>
      <c r="D32" s="13" t="s">
        <v>35</v>
      </c>
      <c r="E32" s="21" t="s">
        <v>1</v>
      </c>
      <c r="F32" s="11">
        <v>1</v>
      </c>
      <c r="G32" s="10">
        <v>12000</v>
      </c>
      <c r="H32" s="10">
        <f t="shared" ref="H32:H37" si="1">SUM(F32*G32)</f>
        <v>12000</v>
      </c>
    </row>
    <row r="33" spans="2:8" ht="33.75" x14ac:dyDescent="0.2">
      <c r="B33" s="38"/>
      <c r="C33" s="23" t="s">
        <v>36</v>
      </c>
      <c r="D33" s="24" t="s">
        <v>77</v>
      </c>
      <c r="E33" s="21" t="s">
        <v>1</v>
      </c>
      <c r="F33" s="11">
        <v>1</v>
      </c>
      <c r="G33" s="10">
        <v>35000</v>
      </c>
      <c r="H33" s="10">
        <f t="shared" si="1"/>
        <v>35000</v>
      </c>
    </row>
    <row r="34" spans="2:8" x14ac:dyDescent="0.2">
      <c r="B34" s="38"/>
      <c r="C34" s="25" t="s">
        <v>37</v>
      </c>
      <c r="D34" s="45" t="s">
        <v>63</v>
      </c>
      <c r="E34" s="26" t="s">
        <v>6</v>
      </c>
      <c r="F34" s="26">
        <v>40</v>
      </c>
      <c r="G34" s="10">
        <v>180</v>
      </c>
      <c r="H34" s="10">
        <f t="shared" si="1"/>
        <v>7200</v>
      </c>
    </row>
    <row r="35" spans="2:8" x14ac:dyDescent="0.2">
      <c r="B35" s="38"/>
      <c r="C35" s="25" t="s">
        <v>37</v>
      </c>
      <c r="D35" s="45" t="s">
        <v>64</v>
      </c>
      <c r="E35" s="26" t="s">
        <v>6</v>
      </c>
      <c r="F35" s="26">
        <v>390</v>
      </c>
      <c r="G35" s="10">
        <v>25</v>
      </c>
      <c r="H35" s="10">
        <f t="shared" si="1"/>
        <v>9750</v>
      </c>
    </row>
    <row r="36" spans="2:8" x14ac:dyDescent="0.2">
      <c r="B36" s="38"/>
      <c r="C36" s="25" t="s">
        <v>37</v>
      </c>
      <c r="D36" s="45" t="s">
        <v>65</v>
      </c>
      <c r="E36" s="26" t="s">
        <v>6</v>
      </c>
      <c r="F36" s="26">
        <v>280</v>
      </c>
      <c r="G36" s="10">
        <v>16</v>
      </c>
      <c r="H36" s="10">
        <f t="shared" si="1"/>
        <v>4480</v>
      </c>
    </row>
    <row r="37" spans="2:8" x14ac:dyDescent="0.2">
      <c r="B37" s="39"/>
      <c r="C37" s="7" t="s">
        <v>38</v>
      </c>
      <c r="D37" s="13" t="s">
        <v>78</v>
      </c>
      <c r="E37" s="21" t="s">
        <v>1</v>
      </c>
      <c r="F37" s="11">
        <v>1</v>
      </c>
      <c r="G37" s="10">
        <v>17000</v>
      </c>
      <c r="H37" s="10">
        <f t="shared" si="1"/>
        <v>17000</v>
      </c>
    </row>
    <row r="38" spans="2:8" ht="25.5" customHeight="1" x14ac:dyDescent="0.2">
      <c r="B38" s="14">
        <v>3</v>
      </c>
      <c r="C38" s="15" t="s">
        <v>39</v>
      </c>
      <c r="D38" s="16"/>
      <c r="E38" s="17"/>
      <c r="F38" s="18"/>
      <c r="G38" s="19"/>
      <c r="H38" s="20">
        <f>SUM(H39:H42)</f>
        <v>13225</v>
      </c>
    </row>
    <row r="39" spans="2:8" x14ac:dyDescent="0.2">
      <c r="B39" s="40"/>
      <c r="C39" s="27" t="s">
        <v>40</v>
      </c>
      <c r="D39" s="8" t="s">
        <v>79</v>
      </c>
      <c r="E39" s="21" t="s">
        <v>1</v>
      </c>
      <c r="F39" s="11">
        <v>1</v>
      </c>
      <c r="G39" s="10">
        <v>8000</v>
      </c>
      <c r="H39" s="10">
        <f>SUM(F39*G39)</f>
        <v>8000</v>
      </c>
    </row>
    <row r="40" spans="2:8" x14ac:dyDescent="0.2">
      <c r="B40" s="41"/>
      <c r="C40" s="27" t="s">
        <v>41</v>
      </c>
      <c r="D40" s="8" t="s">
        <v>66</v>
      </c>
      <c r="E40" s="21" t="s">
        <v>1</v>
      </c>
      <c r="F40" s="11">
        <v>1</v>
      </c>
      <c r="G40" s="10">
        <v>3800</v>
      </c>
      <c r="H40" s="10">
        <f>SUM(F40*G40)</f>
        <v>3800</v>
      </c>
    </row>
    <row r="41" spans="2:8" x14ac:dyDescent="0.2">
      <c r="B41" s="41"/>
      <c r="C41" s="27" t="s">
        <v>42</v>
      </c>
      <c r="D41" s="46" t="s">
        <v>67</v>
      </c>
      <c r="E41" s="26" t="s">
        <v>6</v>
      </c>
      <c r="F41" s="26">
        <v>3</v>
      </c>
      <c r="G41" s="10">
        <v>100</v>
      </c>
      <c r="H41" s="10">
        <f>SUM(F41*G41)</f>
        <v>300</v>
      </c>
    </row>
    <row r="42" spans="2:8" x14ac:dyDescent="0.2">
      <c r="B42" s="42"/>
      <c r="C42" s="27" t="s">
        <v>42</v>
      </c>
      <c r="D42" s="46" t="s">
        <v>43</v>
      </c>
      <c r="E42" s="26" t="s">
        <v>6</v>
      </c>
      <c r="F42" s="26">
        <v>15</v>
      </c>
      <c r="G42" s="10">
        <v>75</v>
      </c>
      <c r="H42" s="10">
        <f>SUM(F42*G42)</f>
        <v>1125</v>
      </c>
    </row>
    <row r="43" spans="2:8" ht="25.5" customHeight="1" x14ac:dyDescent="0.2">
      <c r="B43" s="14" t="s">
        <v>44</v>
      </c>
      <c r="C43" s="15" t="s">
        <v>45</v>
      </c>
      <c r="D43" s="16"/>
      <c r="E43" s="17"/>
      <c r="F43" s="18"/>
      <c r="G43" s="19"/>
      <c r="H43" s="20">
        <f>SUM(H44:H47)</f>
        <v>181921</v>
      </c>
    </row>
    <row r="44" spans="2:8" x14ac:dyDescent="0.2">
      <c r="B44" s="37"/>
      <c r="C44" s="7" t="s">
        <v>46</v>
      </c>
      <c r="D44" s="13" t="s">
        <v>68</v>
      </c>
      <c r="E44" s="21" t="s">
        <v>8</v>
      </c>
      <c r="F44" s="11">
        <v>8</v>
      </c>
      <c r="G44" s="10">
        <v>6500</v>
      </c>
      <c r="H44" s="10">
        <f t="shared" ref="H44:H47" si="2">SUM(F44*G44)</f>
        <v>52000</v>
      </c>
    </row>
    <row r="45" spans="2:8" ht="42" customHeight="1" x14ac:dyDescent="0.2">
      <c r="B45" s="38"/>
      <c r="C45" s="7" t="s">
        <v>47</v>
      </c>
      <c r="D45" s="13" t="s">
        <v>69</v>
      </c>
      <c r="E45" s="21" t="s">
        <v>1</v>
      </c>
      <c r="F45" s="11">
        <v>1</v>
      </c>
      <c r="G45" s="10">
        <v>70000</v>
      </c>
      <c r="H45" s="10">
        <f t="shared" si="2"/>
        <v>70000</v>
      </c>
    </row>
    <row r="46" spans="2:8" ht="43.5" customHeight="1" x14ac:dyDescent="0.2">
      <c r="B46" s="38"/>
      <c r="C46" s="27" t="s">
        <v>48</v>
      </c>
      <c r="D46" s="36" t="s">
        <v>80</v>
      </c>
      <c r="E46" s="21" t="s">
        <v>1</v>
      </c>
      <c r="F46" s="11">
        <v>1</v>
      </c>
      <c r="G46" s="10">
        <v>9921</v>
      </c>
      <c r="H46" s="10">
        <f>SUM(F46*G46)</f>
        <v>9921</v>
      </c>
    </row>
    <row r="47" spans="2:8" ht="28.5" customHeight="1" x14ac:dyDescent="0.2">
      <c r="B47" s="39"/>
      <c r="C47" s="27" t="s">
        <v>49</v>
      </c>
      <c r="D47" s="36" t="s">
        <v>70</v>
      </c>
      <c r="E47" s="9" t="s">
        <v>11</v>
      </c>
      <c r="F47" s="11">
        <v>1</v>
      </c>
      <c r="G47" s="10">
        <v>50000</v>
      </c>
      <c r="H47" s="10">
        <f t="shared" si="2"/>
        <v>50000</v>
      </c>
    </row>
    <row r="50" spans="9:9" x14ac:dyDescent="0.2">
      <c r="I50" t="s">
        <v>50</v>
      </c>
    </row>
  </sheetData>
  <mergeCells count="6">
    <mergeCell ref="B44:B47"/>
    <mergeCell ref="B32:B37"/>
    <mergeCell ref="B5:B9"/>
    <mergeCell ref="B11:B25"/>
    <mergeCell ref="B28:B30"/>
    <mergeCell ref="B39:B4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2024-03-26T13:19:43Z</dcterms:modified>
</cp:coreProperties>
</file>